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<sst xmlns="http://schemas.openxmlformats.org/spreadsheetml/2006/main" count="151" uniqueCount="113">
  <si>
    <t>М. П.</t>
  </si>
  <si>
    <t>к приказу Минэнерго России</t>
  </si>
  <si>
    <t>от 24 марта 2010 г. № 114</t>
  </si>
  <si>
    <t>Утверждаю</t>
  </si>
  <si>
    <t>(подпись)</t>
  </si>
  <si>
    <t>Приложение № 4.1</t>
  </si>
  <si>
    <t>Финансовый план на период реализации инвестиционной программы</t>
  </si>
  <si>
    <t>млн. рублей</t>
  </si>
  <si>
    <t>№ п/п</t>
  </si>
  <si>
    <t>Показатели</t>
  </si>
  <si>
    <t>Всего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</si>
  <si>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</si>
  <si>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</si>
  <si>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</si>
  <si>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</si>
  <si>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Выручка от прочей деятельности (расшифровать)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</si>
  <si>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</si>
  <si>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</si>
  <si>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</si>
  <si>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</si>
  <si>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</si>
  <si>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Амортизационные отчисления</t>
  </si>
  <si>
    <t>Налоги и сборы, всего</t>
  </si>
  <si>
    <t>Прочие расходы, всего</t>
  </si>
  <si>
    <t>Ремонт основных средств</t>
  </si>
  <si>
    <t>Платежи по аренде и лизингу</t>
  </si>
  <si>
    <t>Внереализационные доходы и расходы (сальдо)</t>
  </si>
  <si>
    <t>в том числе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</si>
  <si>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</si>
  <si>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</si>
  <si>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</si>
  <si>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Налог на прибыль</t>
  </si>
  <si>
    <t>Чистая прибыль</t>
  </si>
  <si>
    <t>Направления использования чистой прибыли</t>
  </si>
  <si>
    <t>Резервный фонд</t>
  </si>
  <si>
    <t>1.1.</t>
  </si>
  <si>
    <t>1.2.</t>
  </si>
  <si>
    <t>II.</t>
  </si>
  <si>
    <t>1.</t>
  </si>
  <si>
    <t>1.3.</t>
  </si>
  <si>
    <t>2.</t>
  </si>
  <si>
    <t>3.</t>
  </si>
  <si>
    <t>4.</t>
  </si>
  <si>
    <t>5.</t>
  </si>
  <si>
    <t>5.1.</t>
  </si>
  <si>
    <t>5.3.</t>
  </si>
  <si>
    <t>5.4.</t>
  </si>
  <si>
    <t>III.</t>
  </si>
  <si>
    <t>IV.</t>
  </si>
  <si>
    <t>2.1.</t>
  </si>
  <si>
    <t>V.</t>
  </si>
  <si>
    <t>VII.</t>
  </si>
  <si>
    <t>VI.</t>
  </si>
  <si>
    <t>VIII.</t>
  </si>
  <si>
    <t>от Д3О)</t>
  </si>
  <si>
    <t>Расходы на оплату труда с учетом ЕСН</t>
  </si>
  <si>
    <t>Инфраструктурные платежи рынка</t>
  </si>
  <si>
    <t>Внереализационные доходы, всего</t>
  </si>
  <si>
    <t xml:space="preserve">Доходы от участия в других организациях (дивиденды </t>
  </si>
  <si>
    <t>Фонд накопления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</si>
  <si>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</si>
  <si>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</si>
  <si>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</si>
  <si>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</si>
  <si>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</si>
  <si>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</si>
  <si>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</si>
  <si>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</si>
  <si>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</si>
  <si>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</si>
  <si>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</si>
  <si>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</si>
  <si>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</si>
  <si>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</si>
  <si>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</si>
  <si>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</si>
  <si>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</si>
  <si>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</si>
  <si>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</si>
  <si>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</si>
  <si>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</si>
  <si>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</si>
  <si>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Погашение заемных средств</t>
  </si>
  <si>
    <t>в том числе по:</t>
  </si>
  <si>
    <t>Инвестиционной программе</t>
  </si>
  <si>
    <t>Возмещаемый НДС (поступления)</t>
  </si>
  <si>
    <t>Купля/продажа активов</t>
  </si>
  <si>
    <t>Покупка активов (акций, долей и т. п.)</t>
  </si>
  <si>
    <t>Продажа активов (акций, долей и т. п.)</t>
  </si>
  <si>
    <t>Средства, полученные от допэмиссии акций</t>
  </si>
  <si>
    <t>Капитальные вложения</t>
  </si>
  <si>
    <t>Справочно:</t>
  </si>
  <si>
    <t>Долг на конец периода</t>
  </si>
  <si>
    <t>Прогноз тарифов</t>
  </si>
  <si>
    <t>EBITDA</t>
  </si>
  <si>
    <t>Всего поступления</t>
  </si>
  <si>
    <r>
      <t>Валовая прибыль (I р.</t>
    </r>
    <r>
      <rPr>
        <b/>
        <sz val="10"/>
        <rFont val="Arial Cyr"/>
        <family val="0"/>
      </rPr>
      <t>—</t>
    </r>
    <r>
      <rPr>
        <b/>
        <sz val="10"/>
        <rFont val="Times New Roman"/>
        <family val="1"/>
      </rPr>
      <t>II р.)</t>
    </r>
  </si>
  <si>
    <t>2 п. ХIV р.+ХV р.)</t>
  </si>
  <si>
    <t>Всего расходы</t>
  </si>
  <si>
    <t>VIII р.+ХII р.+1 п. ХIV р.+ХVI р.)</t>
  </si>
  <si>
    <r>
      <t xml:space="preserve">Сальдо (+ увеличение;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сокращение)</t>
    </r>
  </si>
  <si>
    <r>
      <t xml:space="preserve">Сальдо (+ профицит; </t>
    </r>
    <r>
      <rPr>
        <b/>
        <sz val="10"/>
        <rFont val="Arial Cyr"/>
        <family val="0"/>
      </rPr>
      <t xml:space="preserve">– </t>
    </r>
    <r>
      <rPr>
        <b/>
        <sz val="10"/>
        <rFont val="Times New Roman"/>
        <family val="1"/>
      </rPr>
      <t>дефицит)</t>
    </r>
  </si>
  <si>
    <r>
      <t>(ХVI р.</t>
    </r>
    <r>
      <rPr>
        <b/>
        <sz val="10"/>
        <rFont val="Arial Cyr"/>
        <family val="0"/>
      </rPr>
      <t>–</t>
    </r>
    <r>
      <rPr>
        <b/>
        <sz val="10"/>
        <rFont val="Times New Roman"/>
        <family val="1"/>
      </rPr>
      <t>ХVII р.)</t>
    </r>
  </si>
  <si>
    <t>* Заполняется ОГК/ТГК.</t>
  </si>
  <si>
    <t>Прибыль до налогообложения (III+IV)</t>
  </si>
  <si>
    <t>(I р.+1 п. IV р.+2 п. IX р.+1 п. Х р.+ХI р.+ХIII р.+</t>
  </si>
  <si>
    <r>
      <t>(II р.</t>
    </r>
    <r>
      <rPr>
        <b/>
        <sz val="10"/>
        <rFont val="Arial Cyr"/>
        <family val="0"/>
      </rPr>
      <t>–</t>
    </r>
    <r>
      <rPr>
        <b/>
        <sz val="10"/>
        <rFont val="Times New Roman"/>
        <family val="1"/>
      </rPr>
      <t>3 п. II р.+2 п. IV р.+1 п. IX р.+2 п. Х р.+VI р.+</t>
    </r>
  </si>
  <si>
    <t>ЗАО "Нерюнгринские районные электрические сети"</t>
  </si>
  <si>
    <t>2016 - 2020 гг.</t>
  </si>
  <si>
    <t>Генеральный директор ЗАО "НРЭС"</t>
  </si>
  <si>
    <t>передача электрической энергии</t>
  </si>
  <si>
    <t>"___"__________ 20___ года</t>
  </si>
  <si>
    <t>__________ Н.М. Мамруков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</si>
</sst>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_-* #,##0.000\ _р_._-;\-* #,##0.000\ _р_._-;_-* &quot;-&quot;??\ _р_._-;_-@_-"/>
    <numFmt numFmtId="180" formatCode="_-* #,##0.000_р_._-;\-* #,##0.000_р_._-;_-* &quot;-&quot;???_р_._-;_-@_-"/>
    <numFmt numFmtId="181" formatCode="0.0000"/>
    <numFmt numFmtId="182" formatCode="0.000"/>
    <numFmt numFmtId="183" formatCode="0.000000"/>
    <numFmt numFmtId="184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top"/>
    </xf>
    <xf numFmtId="0" fontId="7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179" fontId="5" fillId="0" borderId="24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80" fontId="9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/>
    </xf>
    <xf numFmtId="180" fontId="9" fillId="0" borderId="28" xfId="0" applyNumberFormat="1" applyFont="1" applyBorder="1" applyAlignment="1">
      <alignment/>
    </xf>
    <xf numFmtId="179" fontId="7" fillId="0" borderId="27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/>
    </xf>
    <xf numFmtId="0" fontId="9" fillId="0" borderId="3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/>
    </xf>
    <xf numFmtId="0" fontId="9" fillId="0" borderId="38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left"/>
    </xf>
    <xf numFmtId="0" fontId="9" fillId="0" borderId="39" xfId="0" applyNumberFormat="1" applyFont="1" applyBorder="1" applyAlignment="1">
      <alignment horizontal="left"/>
    </xf>
    <xf numFmtId="16" fontId="7" fillId="0" borderId="36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9" fillId="0" borderId="4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left"/>
    </xf>
    <xf numFmtId="0" fontId="9" fillId="0" borderId="35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0" fontId="9" fillId="0" borderId="4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 wrapText="1"/>
    </xf>
    <xf numFmtId="0" fontId="9" fillId="0" borderId="39" xfId="0" applyNumberFormat="1" applyFont="1" applyBorder="1" applyAlignment="1">
      <alignment horizontal="left" wrapText="1"/>
    </xf>
    <xf numFmtId="0" fontId="9" fillId="0" borderId="44" xfId="0" applyNumberFormat="1" applyFont="1" applyBorder="1" applyAlignment="1">
      <alignment horizontal="left"/>
    </xf>
    <xf numFmtId="16" fontId="7" fillId="0" borderId="35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left"/>
    </xf>
    <xf numFmtId="0" fontId="9" fillId="0" borderId="32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right"/>
    </xf>
    <xf numFmtId="0" fontId="9" fillId="0" borderId="45" xfId="0" applyNumberFormat="1" applyFont="1" applyBorder="1" applyAlignment="1">
      <alignment horizontal="left"/>
    </xf>
    <xf numFmtId="0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0" fontId="9" fillId="0" borderId="49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0" fontId="9" fillId="0" borderId="53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right"/>
    </xf>
    <xf numFmtId="2" fontId="9" fillId="0" borderId="54" xfId="0" applyNumberFormat="1" applyFont="1" applyBorder="1" applyAlignment="1">
      <alignment horizontal="right"/>
    </xf>
    <xf numFmtId="0" fontId="9" fillId="0" borderId="55" xfId="0" applyNumberFormat="1" applyFont="1" applyBorder="1" applyAlignment="1">
      <alignment horizontal="left" wrapText="1"/>
    </xf>
    <xf numFmtId="0" fontId="9" fillId="0" borderId="55" xfId="0" applyNumberFormat="1" applyFont="1" applyBorder="1" applyAlignment="1">
      <alignment horizontal="left"/>
    </xf>
    <xf numFmtId="2" fontId="9" fillId="0" borderId="56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0" borderId="57" xfId="0" applyNumberFormat="1" applyFont="1" applyBorder="1" applyAlignment="1">
      <alignment horizontal="right"/>
    </xf>
    <xf numFmtId="0" fontId="9" fillId="0" borderId="54" xfId="0" applyNumberFormat="1" applyFont="1" applyBorder="1" applyAlignment="1">
      <alignment horizontal="left"/>
    </xf>
    <xf numFmtId="0" fontId="9" fillId="0" borderId="26" xfId="0" applyNumberFormat="1" applyFont="1" applyBorder="1" applyAlignment="1">
      <alignment horizontal="left"/>
    </xf>
    <xf numFmtId="2" fontId="9" fillId="0" borderId="49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2" fontId="9" fillId="0" borderId="51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0" fontId="9" fillId="0" borderId="31" xfId="0" applyNumberFormat="1" applyFont="1" applyBorder="1" applyAlignment="1">
      <alignment horizontal="right"/>
    </xf>
    <xf numFmtId="0" fontId="9" fillId="0" borderId="51" xfId="0" applyNumberFormat="1" applyFont="1" applyBorder="1" applyAlignment="1">
      <alignment horizontal="right"/>
    </xf>
    <xf numFmtId="0" fontId="9" fillId="0" borderId="54" xfId="0" applyNumberFormat="1" applyFont="1" applyBorder="1" applyAlignment="1">
      <alignment horizontal="right"/>
    </xf>
    <xf numFmtId="0" fontId="9" fillId="0" borderId="57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179" fontId="5" fillId="0" borderId="12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/>
    </xf>
    <xf numFmtId="180" fontId="9" fillId="0" borderId="58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C57"/>
  <sheetViews>
    <sheetView tabSelected="1" zoomScalePageLayoutView="0" workbookViewId="0" topLeftCell="A1">
      <selection activeCell="AM15" sqref="AM15"/>
    </sheetView>
  </sheetViews>
  <sheetFormatPr defaultColWidth="1.37890625" defaultRowHeight="12.75"/>
  <cols>
    <col min="1" max="36" width="1.37890625" style="5" customWidth="1"/>
    <col min="37" max="37" width="2.25390625" style="5" customWidth="1"/>
    <col min="38" max="38" width="10.75390625" style="5" customWidth="1"/>
    <col min="39" max="39" width="11.375" style="5" customWidth="1"/>
    <col min="40" max="40" width="12.00390625" style="5" customWidth="1"/>
    <col min="41" max="41" width="11.125" style="5" customWidth="1"/>
    <col min="42" max="42" width="10.75390625" style="5" customWidth="1"/>
    <col min="43" max="52" width="1.37890625" style="5" customWidth="1"/>
    <col min="53" max="53" width="1.875" style="5" bestFit="1" customWidth="1"/>
    <col min="54" max="16384" width="1.37890625" style="5" customWidth="1"/>
  </cols>
  <sheetData>
    <row r="1" s="2" customFormat="1" ht="11.25">
      <c r="AP1" s="3" t="s">
        <v>5</v>
      </c>
    </row>
    <row r="2" s="2" customFormat="1" ht="11.25">
      <c r="AP2" s="3" t="s">
        <v>1</v>
      </c>
    </row>
    <row r="3" s="2" customFormat="1" ht="11.25">
      <c r="AP3" s="3" t="s">
        <v>2</v>
      </c>
    </row>
    <row r="4" ht="12.75">
      <c r="AP4" s="6"/>
    </row>
    <row r="6" spans="1:42" ht="18.75">
      <c r="A6" s="86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</row>
    <row r="7" spans="1:42" ht="18.75">
      <c r="A7" s="86" t="s">
        <v>107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</row>
    <row r="8" spans="1:42" ht="18.75">
      <c r="A8" s="86" t="s">
        <v>108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10" spans="42:43" ht="12.75">
      <c r="AP10" s="6" t="s">
        <v>3</v>
      </c>
      <c r="AQ10" s="6"/>
    </row>
    <row r="11" spans="42:43" ht="12.75">
      <c r="AP11" s="6" t="s">
        <v>109</v>
      </c>
      <c r="AQ11" s="6"/>
    </row>
    <row r="12" spans="42:43" ht="25.5" customHeight="1">
      <c r="AP12" s="6" t="s">
        <v>112</v>
      </c>
      <c r="AQ12" s="6"/>
    </row>
    <row r="13" spans="39:55" s="4" customFormat="1" ht="10.5">
      <c r="AM13" s="1"/>
      <c r="AN13" s="1"/>
      <c r="AO13" s="49" t="s">
        <v>4</v>
      </c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39:53" ht="12.75">
      <c r="AM14" s="26"/>
      <c r="AN14" s="6"/>
      <c r="AP14" s="6" t="s">
        <v>111</v>
      </c>
      <c r="AQ14" s="6"/>
      <c r="AX14" s="50"/>
      <c r="AY14" s="51"/>
      <c r="AZ14" s="51"/>
      <c r="BA14" s="52"/>
    </row>
    <row r="15" spans="42:55" ht="12.75">
      <c r="AP15" s="6" t="s">
        <v>0</v>
      </c>
      <c r="AQ15" s="6"/>
      <c r="BC15" s="6"/>
    </row>
    <row r="18" spans="42:53" ht="13.5" thickBot="1">
      <c r="AP18" s="6" t="s">
        <v>7</v>
      </c>
      <c r="BA18" s="5">
        <v>1.05</v>
      </c>
    </row>
    <row r="19" spans="1:42" ht="12.75">
      <c r="A19" s="87" t="s">
        <v>8</v>
      </c>
      <c r="B19" s="84"/>
      <c r="C19" s="84"/>
      <c r="D19" s="84"/>
      <c r="E19" s="84" t="s">
        <v>9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16">
        <v>2016</v>
      </c>
      <c r="AM19" s="16">
        <v>2017</v>
      </c>
      <c r="AN19" s="16">
        <v>2018</v>
      </c>
      <c r="AO19" s="16">
        <v>2019</v>
      </c>
      <c r="AP19" s="44">
        <v>2020</v>
      </c>
    </row>
    <row r="20" spans="1:42" ht="12.75">
      <c r="A20" s="8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17" t="s">
        <v>10</v>
      </c>
      <c r="AM20" s="17" t="s">
        <v>10</v>
      </c>
      <c r="AN20" s="17" t="s">
        <v>10</v>
      </c>
      <c r="AO20" s="17" t="s">
        <v>10</v>
      </c>
      <c r="AP20" s="45" t="s">
        <v>10</v>
      </c>
    </row>
    <row r="21" spans="1:42" ht="13.5" thickBot="1">
      <c r="A21" s="53">
        <v>1</v>
      </c>
      <c r="B21" s="54"/>
      <c r="C21" s="54"/>
      <c r="D21" s="54"/>
      <c r="E21" s="54">
        <v>2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20">
        <v>3</v>
      </c>
      <c r="AM21" s="20">
        <v>4</v>
      </c>
      <c r="AN21" s="20">
        <v>5</v>
      </c>
      <c r="AO21" s="20">
        <v>6</v>
      </c>
      <c r="AP21" s="46">
        <v>7</v>
      </c>
    </row>
    <row r="22" spans="1:42" s="9" customFormat="1" ht="15" customHeight="1">
      <c r="A22" s="72" t="s">
        <v>11</v>
      </c>
      <c r="B22" s="73"/>
      <c r="C22" s="73"/>
      <c r="D22" s="73"/>
      <c r="E22" s="74" t="s">
        <v>12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27">
        <f>AL24+AL26</f>
        <v>107.363</v>
      </c>
      <c r="AM22" s="27">
        <f>AM24+AM26</f>
        <v>115.11588</v>
      </c>
      <c r="AN22" s="27">
        <f>AM22*$BA$18</f>
        <v>120.87167400000001</v>
      </c>
      <c r="AO22" s="27">
        <f>AN22*$BA$18</f>
        <v>126.91525770000001</v>
      </c>
      <c r="AP22" s="152">
        <f>AO22*$BA$18</f>
        <v>133.261020585</v>
      </c>
    </row>
    <row r="23" spans="1:42" ht="15" customHeight="1">
      <c r="A23" s="66"/>
      <c r="B23" s="67"/>
      <c r="C23" s="67"/>
      <c r="D23" s="67"/>
      <c r="E23" s="89" t="s">
        <v>13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28"/>
      <c r="AM23" s="28"/>
      <c r="AN23" s="28"/>
      <c r="AO23" s="28"/>
      <c r="AP23" s="153"/>
    </row>
    <row r="24" spans="1:42" ht="12.75">
      <c r="A24" s="59" t="s">
        <v>35</v>
      </c>
      <c r="B24" s="60"/>
      <c r="C24" s="60"/>
      <c r="D24" s="61"/>
      <c r="E24" s="71" t="s">
        <v>14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29">
        <v>107.363</v>
      </c>
      <c r="AM24" s="29">
        <v>115.11588</v>
      </c>
      <c r="AN24" s="29">
        <f>AM24*$BA$18</f>
        <v>120.87167400000001</v>
      </c>
      <c r="AO24" s="29">
        <f>AN24*$BA$18</f>
        <v>126.91525770000001</v>
      </c>
      <c r="AP24" s="154">
        <f>AO24*$BA$18</f>
        <v>133.261020585</v>
      </c>
    </row>
    <row r="25" spans="1:42" ht="12.75">
      <c r="A25" s="62"/>
      <c r="B25" s="63"/>
      <c r="C25" s="63"/>
      <c r="D25" s="64"/>
      <c r="E25" s="65" t="s">
        <v>110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30"/>
      <c r="AM25" s="30"/>
      <c r="AN25" s="30"/>
      <c r="AO25" s="30"/>
      <c r="AP25" s="155"/>
    </row>
    <row r="26" spans="1:42" ht="15" customHeight="1" thickBot="1">
      <c r="A26" s="68" t="s">
        <v>36</v>
      </c>
      <c r="B26" s="69"/>
      <c r="C26" s="69"/>
      <c r="D26" s="69"/>
      <c r="E26" s="70" t="s">
        <v>15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31"/>
      <c r="AM26" s="31"/>
      <c r="AN26" s="31"/>
      <c r="AO26" s="31"/>
      <c r="AP26" s="156"/>
    </row>
    <row r="27" spans="1:42" s="9" customFormat="1" ht="15" customHeight="1">
      <c r="A27" s="72" t="s">
        <v>37</v>
      </c>
      <c r="B27" s="73"/>
      <c r="C27" s="73"/>
      <c r="D27" s="73"/>
      <c r="E27" s="74" t="s">
        <v>16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27">
        <v>107.363</v>
      </c>
      <c r="AM27" s="27">
        <v>115.11588</v>
      </c>
      <c r="AN27" s="27">
        <f aca="true" t="shared" si="0" ref="AN27:AO38">AM27*$BA$18</f>
        <v>120.87167400000001</v>
      </c>
      <c r="AO27" s="27">
        <f t="shared" si="0"/>
        <v>126.91525770000001</v>
      </c>
      <c r="AP27" s="152">
        <f>AO27*$BA$18</f>
        <v>133.261020585</v>
      </c>
    </row>
    <row r="28" spans="1:42" s="9" customFormat="1" ht="15" customHeight="1">
      <c r="A28" s="93" t="s">
        <v>38</v>
      </c>
      <c r="B28" s="94"/>
      <c r="C28" s="94"/>
      <c r="D28" s="94"/>
      <c r="E28" s="95" t="s">
        <v>17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32">
        <f>AL30+AL31+AL32</f>
        <v>5.41317</v>
      </c>
      <c r="AM28" s="32">
        <f>AM30+AM31+AM32</f>
        <v>5.43687</v>
      </c>
      <c r="AN28" s="32">
        <f t="shared" si="0"/>
        <v>5.7087135</v>
      </c>
      <c r="AO28" s="32">
        <f t="shared" si="0"/>
        <v>5.994149175</v>
      </c>
      <c r="AP28" s="157">
        <f>AO28*$BA$18</f>
        <v>6.293856633750001</v>
      </c>
    </row>
    <row r="29" spans="1:42" ht="15" customHeight="1">
      <c r="A29" s="66"/>
      <c r="B29" s="67"/>
      <c r="C29" s="67"/>
      <c r="D29" s="67"/>
      <c r="E29" s="78" t="s">
        <v>13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28"/>
      <c r="AM29" s="28"/>
      <c r="AN29" s="28">
        <f t="shared" si="0"/>
        <v>0</v>
      </c>
      <c r="AO29" s="28">
        <f t="shared" si="0"/>
        <v>0</v>
      </c>
      <c r="AP29" s="153">
        <f>AO29*$BA$18</f>
        <v>0</v>
      </c>
    </row>
    <row r="30" spans="1:42" ht="15" customHeight="1">
      <c r="A30" s="66" t="s">
        <v>35</v>
      </c>
      <c r="B30" s="67"/>
      <c r="C30" s="67"/>
      <c r="D30" s="67"/>
      <c r="E30" s="78" t="s">
        <v>18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33">
        <v>0</v>
      </c>
      <c r="AM30" s="33">
        <v>0</v>
      </c>
      <c r="AN30" s="33">
        <f t="shared" si="0"/>
        <v>0</v>
      </c>
      <c r="AO30" s="33">
        <f t="shared" si="0"/>
        <v>0</v>
      </c>
      <c r="AP30" s="158">
        <f>AO30*$BA$18</f>
        <v>0</v>
      </c>
    </row>
    <row r="31" spans="1:42" ht="15" customHeight="1">
      <c r="A31" s="66" t="s">
        <v>36</v>
      </c>
      <c r="B31" s="67"/>
      <c r="C31" s="67"/>
      <c r="D31" s="67"/>
      <c r="E31" s="78" t="s">
        <v>19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28">
        <v>3.40681</v>
      </c>
      <c r="AM31" s="28">
        <v>3.43051</v>
      </c>
      <c r="AN31" s="28">
        <f t="shared" si="0"/>
        <v>3.6020355</v>
      </c>
      <c r="AO31" s="28">
        <f t="shared" si="0"/>
        <v>3.782137275</v>
      </c>
      <c r="AP31" s="153">
        <f>AO31*$BA$18</f>
        <v>3.9712441387500004</v>
      </c>
    </row>
    <row r="32" spans="1:42" ht="15" customHeight="1">
      <c r="A32" s="66" t="s">
        <v>39</v>
      </c>
      <c r="B32" s="67"/>
      <c r="C32" s="67"/>
      <c r="D32" s="67"/>
      <c r="E32" s="78" t="s">
        <v>20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28">
        <v>2.00636</v>
      </c>
      <c r="AM32" s="28">
        <v>2.00636</v>
      </c>
      <c r="AN32" s="28">
        <f t="shared" si="0"/>
        <v>2.106678</v>
      </c>
      <c r="AO32" s="28">
        <f t="shared" si="0"/>
        <v>2.2120119000000003</v>
      </c>
      <c r="AP32" s="153">
        <f>AO32*$BA$18</f>
        <v>2.3226124950000004</v>
      </c>
    </row>
    <row r="33" spans="1:42" s="9" customFormat="1" ht="15" customHeight="1">
      <c r="A33" s="93" t="s">
        <v>40</v>
      </c>
      <c r="B33" s="94"/>
      <c r="C33" s="94"/>
      <c r="D33" s="94"/>
      <c r="E33" s="95" t="s">
        <v>55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32">
        <f>42.77479+13.34573</f>
        <v>56.12052</v>
      </c>
      <c r="AM33" s="32">
        <f>45.80593+11.97737</f>
        <v>57.7833</v>
      </c>
      <c r="AN33" s="32">
        <f t="shared" si="0"/>
        <v>60.672465</v>
      </c>
      <c r="AO33" s="32">
        <f t="shared" si="0"/>
        <v>63.70608825000001</v>
      </c>
      <c r="AP33" s="157">
        <f>AO33*$BA$18</f>
        <v>66.89139266250001</v>
      </c>
    </row>
    <row r="34" spans="1:42" s="9" customFormat="1" ht="15" customHeight="1">
      <c r="A34" s="93" t="s">
        <v>41</v>
      </c>
      <c r="B34" s="94"/>
      <c r="C34" s="94"/>
      <c r="D34" s="94"/>
      <c r="E34" s="95" t="s">
        <v>21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32">
        <v>9.50979</v>
      </c>
      <c r="AM34" s="32">
        <v>10.25138</v>
      </c>
      <c r="AN34" s="32">
        <f t="shared" si="0"/>
        <v>10.763949</v>
      </c>
      <c r="AO34" s="32">
        <f t="shared" si="0"/>
        <v>11.30214645</v>
      </c>
      <c r="AP34" s="157">
        <f>AO34*$BA$18</f>
        <v>11.867253772500002</v>
      </c>
    </row>
    <row r="35" spans="1:42" s="9" customFormat="1" ht="15" customHeight="1">
      <c r="A35" s="93" t="s">
        <v>42</v>
      </c>
      <c r="B35" s="94"/>
      <c r="C35" s="94"/>
      <c r="D35" s="94"/>
      <c r="E35" s="95" t="s">
        <v>22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32">
        <v>0.51354</v>
      </c>
      <c r="AM35" s="32">
        <v>0.53369</v>
      </c>
      <c r="AN35" s="32">
        <f t="shared" si="0"/>
        <v>0.5603745</v>
      </c>
      <c r="AO35" s="32">
        <f t="shared" si="0"/>
        <v>0.588393225</v>
      </c>
      <c r="AP35" s="157">
        <f>AO35*$BA$18</f>
        <v>0.6178128862500001</v>
      </c>
    </row>
    <row r="36" spans="1:42" s="9" customFormat="1" ht="15" customHeight="1">
      <c r="A36" s="93" t="s">
        <v>43</v>
      </c>
      <c r="B36" s="94"/>
      <c r="C36" s="94"/>
      <c r="D36" s="94"/>
      <c r="E36" s="95" t="s">
        <v>23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32">
        <f>AL38+AL39+AL40</f>
        <v>12.31519</v>
      </c>
      <c r="AM36" s="32">
        <f>AM38+AM39+AM40</f>
        <v>13.520700000000001</v>
      </c>
      <c r="AN36" s="32">
        <f t="shared" si="0"/>
        <v>14.196735000000002</v>
      </c>
      <c r="AO36" s="32">
        <f t="shared" si="0"/>
        <v>14.906571750000003</v>
      </c>
      <c r="AP36" s="157">
        <f>AO36*$BA$18</f>
        <v>15.651900337500004</v>
      </c>
    </row>
    <row r="37" spans="1:42" ht="15" customHeight="1">
      <c r="A37" s="66"/>
      <c r="B37" s="67"/>
      <c r="C37" s="67"/>
      <c r="D37" s="67"/>
      <c r="E37" s="78" t="s">
        <v>13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28"/>
      <c r="AM37" s="28"/>
      <c r="AN37" s="28"/>
      <c r="AO37" s="28"/>
      <c r="AP37" s="153"/>
    </row>
    <row r="38" spans="1:42" ht="15" customHeight="1">
      <c r="A38" s="66" t="s">
        <v>44</v>
      </c>
      <c r="B38" s="67"/>
      <c r="C38" s="67"/>
      <c r="D38" s="67"/>
      <c r="E38" s="78" t="s">
        <v>24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28">
        <f>3.75384+8.56135</f>
        <v>12.31519</v>
      </c>
      <c r="AM38" s="28">
        <f>2.93687+10.58383</f>
        <v>13.520700000000001</v>
      </c>
      <c r="AN38" s="28">
        <f t="shared" si="0"/>
        <v>14.196735000000002</v>
      </c>
      <c r="AO38" s="28">
        <f t="shared" si="0"/>
        <v>14.906571750000003</v>
      </c>
      <c r="AP38" s="153">
        <f>AO38*$BA$18</f>
        <v>15.651900337500004</v>
      </c>
    </row>
    <row r="39" spans="1:42" ht="15" customHeight="1">
      <c r="A39" s="66" t="s">
        <v>45</v>
      </c>
      <c r="B39" s="67"/>
      <c r="C39" s="67"/>
      <c r="D39" s="67"/>
      <c r="E39" s="78" t="s">
        <v>25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33">
        <v>0</v>
      </c>
      <c r="AM39" s="33">
        <v>0</v>
      </c>
      <c r="AN39" s="33">
        <v>0</v>
      </c>
      <c r="AO39" s="33">
        <v>0</v>
      </c>
      <c r="AP39" s="158">
        <v>0</v>
      </c>
    </row>
    <row r="40" spans="1:42" ht="15" customHeight="1" thickBot="1">
      <c r="A40" s="83" t="s">
        <v>46</v>
      </c>
      <c r="B40" s="69"/>
      <c r="C40" s="69"/>
      <c r="D40" s="69"/>
      <c r="E40" s="71" t="s">
        <v>56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34">
        <v>0</v>
      </c>
      <c r="AM40" s="34">
        <v>0</v>
      </c>
      <c r="AN40" s="34">
        <v>0</v>
      </c>
      <c r="AO40" s="34">
        <v>0</v>
      </c>
      <c r="AP40" s="159">
        <v>0</v>
      </c>
    </row>
    <row r="41" spans="1:42" s="9" customFormat="1" ht="15" customHeight="1" thickBot="1">
      <c r="A41" s="75" t="s">
        <v>47</v>
      </c>
      <c r="B41" s="76"/>
      <c r="C41" s="76"/>
      <c r="D41" s="76"/>
      <c r="E41" s="77" t="s">
        <v>96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82"/>
      <c r="AL41" s="35">
        <f>AL22-AL27</f>
        <v>0</v>
      </c>
      <c r="AM41" s="35">
        <f>AM22-AM27</f>
        <v>0</v>
      </c>
      <c r="AN41" s="35">
        <f>AN22-AN27</f>
        <v>0</v>
      </c>
      <c r="AO41" s="35">
        <f>AO22-AO27</f>
        <v>0</v>
      </c>
      <c r="AP41" s="160">
        <f>AP22-AP27</f>
        <v>0</v>
      </c>
    </row>
    <row r="42" spans="1:42" s="9" customFormat="1" ht="15" customHeight="1">
      <c r="A42" s="72" t="s">
        <v>48</v>
      </c>
      <c r="B42" s="73"/>
      <c r="C42" s="73"/>
      <c r="D42" s="73"/>
      <c r="E42" s="74" t="s">
        <v>26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36">
        <f>AL43+AL48</f>
        <v>0</v>
      </c>
      <c r="AM42" s="36">
        <f>AM43+AM48</f>
        <v>0</v>
      </c>
      <c r="AN42" s="36">
        <f>AN43+AN48</f>
        <v>0</v>
      </c>
      <c r="AO42" s="36">
        <f>AO43+AO48</f>
        <v>0</v>
      </c>
      <c r="AP42" s="161">
        <f>AP43+AP48</f>
        <v>0</v>
      </c>
    </row>
    <row r="43" spans="1:42" ht="15" customHeight="1">
      <c r="A43" s="66" t="s">
        <v>38</v>
      </c>
      <c r="B43" s="67"/>
      <c r="C43" s="67"/>
      <c r="D43" s="67"/>
      <c r="E43" s="78" t="s">
        <v>57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37">
        <f>AL45+AL47</f>
        <v>0</v>
      </c>
      <c r="AM43" s="37">
        <f>AM45+AM47</f>
        <v>0</v>
      </c>
      <c r="AN43" s="37">
        <f>AN45+AN47</f>
        <v>0</v>
      </c>
      <c r="AO43" s="37">
        <f>AO45+AO47</f>
        <v>0</v>
      </c>
      <c r="AP43" s="162">
        <f>AP45+AP47</f>
        <v>0</v>
      </c>
    </row>
    <row r="44" spans="1:42" ht="15" customHeight="1">
      <c r="A44" s="66"/>
      <c r="B44" s="67"/>
      <c r="C44" s="67"/>
      <c r="D44" s="67"/>
      <c r="E44" s="78" t="s">
        <v>27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38"/>
      <c r="AM44" s="38"/>
      <c r="AN44" s="38"/>
      <c r="AO44" s="38"/>
      <c r="AP44" s="163"/>
    </row>
    <row r="45" spans="1:42" ht="12.75">
      <c r="A45" s="59" t="s">
        <v>35</v>
      </c>
      <c r="B45" s="60"/>
      <c r="C45" s="60"/>
      <c r="D45" s="61"/>
      <c r="E45" s="79" t="s">
        <v>58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1"/>
      <c r="AL45" s="39">
        <v>0</v>
      </c>
      <c r="AM45" s="39">
        <v>0</v>
      </c>
      <c r="AN45" s="39">
        <v>0</v>
      </c>
      <c r="AO45" s="39">
        <v>0</v>
      </c>
      <c r="AP45" s="164">
        <v>0</v>
      </c>
    </row>
    <row r="46" spans="1:42" ht="12.75">
      <c r="A46" s="62"/>
      <c r="B46" s="63"/>
      <c r="C46" s="63"/>
      <c r="D46" s="64"/>
      <c r="E46" s="56" t="s">
        <v>54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40"/>
      <c r="AM46" s="40"/>
      <c r="AN46" s="40"/>
      <c r="AO46" s="40"/>
      <c r="AP46" s="165"/>
    </row>
    <row r="47" spans="1:42" ht="15" customHeight="1">
      <c r="A47" s="66" t="s">
        <v>36</v>
      </c>
      <c r="B47" s="67"/>
      <c r="C47" s="67"/>
      <c r="D47" s="67"/>
      <c r="E47" s="78" t="s">
        <v>28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33">
        <v>0</v>
      </c>
      <c r="AM47" s="33">
        <v>0</v>
      </c>
      <c r="AN47" s="33">
        <v>0</v>
      </c>
      <c r="AO47" s="33">
        <v>0</v>
      </c>
      <c r="AP47" s="158">
        <v>0</v>
      </c>
    </row>
    <row r="48" spans="1:42" ht="15" customHeight="1">
      <c r="A48" s="66" t="s">
        <v>40</v>
      </c>
      <c r="B48" s="67"/>
      <c r="C48" s="67"/>
      <c r="D48" s="67"/>
      <c r="E48" s="78" t="s">
        <v>29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41">
        <f>AL50</f>
        <v>0</v>
      </c>
      <c r="AM48" s="41">
        <f>AM50</f>
        <v>0</v>
      </c>
      <c r="AN48" s="41">
        <f>AN50</f>
        <v>0</v>
      </c>
      <c r="AO48" s="41">
        <f>AO50</f>
        <v>0</v>
      </c>
      <c r="AP48" s="166">
        <f>AP50</f>
        <v>0</v>
      </c>
    </row>
    <row r="49" spans="1:42" ht="15" customHeight="1">
      <c r="A49" s="66"/>
      <c r="B49" s="67"/>
      <c r="C49" s="67"/>
      <c r="D49" s="67"/>
      <c r="E49" s="78" t="s">
        <v>27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38"/>
      <c r="AM49" s="38"/>
      <c r="AN49" s="38"/>
      <c r="AO49" s="38"/>
      <c r="AP49" s="163"/>
    </row>
    <row r="50" spans="1:42" ht="15" customHeight="1" thickBot="1">
      <c r="A50" s="68" t="s">
        <v>49</v>
      </c>
      <c r="B50" s="69"/>
      <c r="C50" s="69"/>
      <c r="D50" s="69"/>
      <c r="E50" s="71" t="s">
        <v>30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34">
        <v>0</v>
      </c>
      <c r="AM50" s="34">
        <v>0</v>
      </c>
      <c r="AN50" s="34">
        <v>0</v>
      </c>
      <c r="AO50" s="34">
        <v>0</v>
      </c>
      <c r="AP50" s="159">
        <v>0</v>
      </c>
    </row>
    <row r="51" spans="1:42" s="9" customFormat="1" ht="15" customHeight="1" thickBot="1">
      <c r="A51" s="75" t="s">
        <v>50</v>
      </c>
      <c r="B51" s="76"/>
      <c r="C51" s="76"/>
      <c r="D51" s="76"/>
      <c r="E51" s="77" t="s">
        <v>104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42">
        <f>AL41+AL42</f>
        <v>0</v>
      </c>
      <c r="AM51" s="42">
        <f>AM41+AM42</f>
        <v>0</v>
      </c>
      <c r="AN51" s="42">
        <f>AN41+AN42</f>
        <v>0</v>
      </c>
      <c r="AO51" s="42">
        <f>AO41+AO42</f>
        <v>0</v>
      </c>
      <c r="AP51" s="167">
        <f>AP41+AP42</f>
        <v>0</v>
      </c>
    </row>
    <row r="52" spans="1:42" s="9" customFormat="1" ht="15" customHeight="1" thickBot="1">
      <c r="A52" s="75" t="s">
        <v>52</v>
      </c>
      <c r="B52" s="76"/>
      <c r="C52" s="76"/>
      <c r="D52" s="76"/>
      <c r="E52" s="77" t="s">
        <v>31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35">
        <v>0</v>
      </c>
      <c r="AM52" s="35">
        <v>0</v>
      </c>
      <c r="AN52" s="35">
        <v>0</v>
      </c>
      <c r="AO52" s="35">
        <v>0</v>
      </c>
      <c r="AP52" s="160">
        <v>0</v>
      </c>
    </row>
    <row r="53" spans="1:42" s="9" customFormat="1" ht="15" customHeight="1" thickBot="1">
      <c r="A53" s="75" t="s">
        <v>51</v>
      </c>
      <c r="B53" s="76"/>
      <c r="C53" s="76"/>
      <c r="D53" s="76"/>
      <c r="E53" s="77" t="s">
        <v>32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35">
        <v>0</v>
      </c>
      <c r="AM53" s="35">
        <v>0</v>
      </c>
      <c r="AN53" s="35">
        <v>0</v>
      </c>
      <c r="AO53" s="35">
        <v>0</v>
      </c>
      <c r="AP53" s="160">
        <v>0</v>
      </c>
    </row>
    <row r="54" spans="1:42" s="9" customFormat="1" ht="15" customHeight="1">
      <c r="A54" s="72" t="s">
        <v>53</v>
      </c>
      <c r="B54" s="73"/>
      <c r="C54" s="73"/>
      <c r="D54" s="73"/>
      <c r="E54" s="74" t="s">
        <v>33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36">
        <v>0</v>
      </c>
      <c r="AM54" s="36">
        <v>0</v>
      </c>
      <c r="AN54" s="36">
        <v>0</v>
      </c>
      <c r="AO54" s="36">
        <v>0</v>
      </c>
      <c r="AP54" s="161">
        <v>0</v>
      </c>
    </row>
    <row r="55" spans="1:42" ht="15" customHeight="1">
      <c r="A55" s="66"/>
      <c r="B55" s="67"/>
      <c r="C55" s="67"/>
      <c r="D55" s="67"/>
      <c r="E55" s="78" t="s">
        <v>13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38"/>
      <c r="AM55" s="38"/>
      <c r="AN55" s="38"/>
      <c r="AO55" s="38"/>
      <c r="AP55" s="163"/>
    </row>
    <row r="56" spans="1:42" ht="15" customHeight="1">
      <c r="A56" s="66" t="s">
        <v>38</v>
      </c>
      <c r="B56" s="67"/>
      <c r="C56" s="67"/>
      <c r="D56" s="67"/>
      <c r="E56" s="78" t="s">
        <v>59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41">
        <v>0</v>
      </c>
      <c r="AM56" s="41">
        <v>0</v>
      </c>
      <c r="AN56" s="41">
        <v>0</v>
      </c>
      <c r="AO56" s="41">
        <v>0</v>
      </c>
      <c r="AP56" s="166">
        <v>0</v>
      </c>
    </row>
    <row r="57" spans="1:42" ht="15" customHeight="1" thickBot="1">
      <c r="A57" s="53" t="s">
        <v>40</v>
      </c>
      <c r="B57" s="54"/>
      <c r="C57" s="54"/>
      <c r="D57" s="54"/>
      <c r="E57" s="55" t="s">
        <v>34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43">
        <v>0</v>
      </c>
      <c r="AM57" s="43">
        <v>0</v>
      </c>
      <c r="AN57" s="43">
        <v>0</v>
      </c>
      <c r="AO57" s="43">
        <v>0</v>
      </c>
      <c r="AP57" s="168">
        <v>0</v>
      </c>
    </row>
  </sheetData>
  <sheetProtection/>
  <mergeCells count="79">
    <mergeCell ref="A36:D36"/>
    <mergeCell ref="E36:AK36"/>
    <mergeCell ref="A35:D35"/>
    <mergeCell ref="E35:AK35"/>
    <mergeCell ref="A34:D34"/>
    <mergeCell ref="E34:AK34"/>
    <mergeCell ref="A33:D33"/>
    <mergeCell ref="E33:AK33"/>
    <mergeCell ref="A32:D32"/>
    <mergeCell ref="E32:AK32"/>
    <mergeCell ref="A31:D31"/>
    <mergeCell ref="E31:AK31"/>
    <mergeCell ref="A23:D23"/>
    <mergeCell ref="E23:AK23"/>
    <mergeCell ref="A22:D22"/>
    <mergeCell ref="E22:AK22"/>
    <mergeCell ref="A30:D30"/>
    <mergeCell ref="E30:AK30"/>
    <mergeCell ref="A29:D29"/>
    <mergeCell ref="E29:AK29"/>
    <mergeCell ref="A28:D28"/>
    <mergeCell ref="E28:AK28"/>
    <mergeCell ref="E19:AK19"/>
    <mergeCell ref="E20:AK20"/>
    <mergeCell ref="A6:AP6"/>
    <mergeCell ref="A7:AP7"/>
    <mergeCell ref="A8:AP8"/>
    <mergeCell ref="A19:D19"/>
    <mergeCell ref="A20:D20"/>
    <mergeCell ref="A21:D21"/>
    <mergeCell ref="E21:AK21"/>
    <mergeCell ref="E24:AK24"/>
    <mergeCell ref="E37:AK37"/>
    <mergeCell ref="A38:D38"/>
    <mergeCell ref="E38:AK38"/>
    <mergeCell ref="A27:D27"/>
    <mergeCell ref="E27:AK27"/>
    <mergeCell ref="A39:D39"/>
    <mergeCell ref="E39:AK39"/>
    <mergeCell ref="A41:D41"/>
    <mergeCell ref="E41:AK41"/>
    <mergeCell ref="A40:D40"/>
    <mergeCell ref="E40:AK40"/>
    <mergeCell ref="A43:D43"/>
    <mergeCell ref="E43:AK43"/>
    <mergeCell ref="A42:D42"/>
    <mergeCell ref="E42:AK42"/>
    <mergeCell ref="E45:AK45"/>
    <mergeCell ref="A44:D44"/>
    <mergeCell ref="E44:AK44"/>
    <mergeCell ref="A45:D46"/>
    <mergeCell ref="A48:D48"/>
    <mergeCell ref="E48:AK48"/>
    <mergeCell ref="A47:D47"/>
    <mergeCell ref="E47:AK47"/>
    <mergeCell ref="A50:D50"/>
    <mergeCell ref="E50:AK50"/>
    <mergeCell ref="A49:D49"/>
    <mergeCell ref="E49:AK49"/>
    <mergeCell ref="A52:D52"/>
    <mergeCell ref="E52:AK52"/>
    <mergeCell ref="A51:D51"/>
    <mergeCell ref="E51:AK51"/>
    <mergeCell ref="A54:D54"/>
    <mergeCell ref="E54:AK54"/>
    <mergeCell ref="A53:D53"/>
    <mergeCell ref="E53:AK53"/>
    <mergeCell ref="A56:D56"/>
    <mergeCell ref="E56:AK56"/>
    <mergeCell ref="A55:D55"/>
    <mergeCell ref="E55:AK55"/>
    <mergeCell ref="A57:D57"/>
    <mergeCell ref="E57:AK57"/>
    <mergeCell ref="E46:AK46"/>
    <mergeCell ref="A24:D25"/>
    <mergeCell ref="E25:AK25"/>
    <mergeCell ref="A37:D37"/>
    <mergeCell ref="A26:D26"/>
    <mergeCell ref="E26:AK2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P43"/>
  <sheetViews>
    <sheetView zoomScale="80" zoomScaleNormal="80" zoomScalePageLayoutView="0" workbookViewId="0" topLeftCell="A1">
      <selection activeCell="AO21" sqref="AO21"/>
    </sheetView>
  </sheetViews>
  <sheetFormatPr defaultColWidth="1.37890625" defaultRowHeight="12.75"/>
  <cols>
    <col min="1" max="37" width="1.37890625" style="5" customWidth="1"/>
    <col min="38" max="42" width="14.25390625" style="5" customWidth="1"/>
    <col min="43" max="16384" width="1.37890625" style="5" customWidth="1"/>
  </cols>
  <sheetData>
    <row r="1" spans="1:42" ht="15" customHeight="1">
      <c r="A1" s="100" t="s">
        <v>41</v>
      </c>
      <c r="B1" s="101"/>
      <c r="C1" s="101"/>
      <c r="D1" s="101"/>
      <c r="E1" s="102" t="s">
        <v>69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47"/>
      <c r="AM1" s="47"/>
      <c r="AN1" s="47"/>
      <c r="AO1" s="47"/>
      <c r="AP1" s="48"/>
    </row>
    <row r="2" spans="1:42" ht="15" customHeight="1" thickBot="1">
      <c r="A2" s="68" t="s">
        <v>42</v>
      </c>
      <c r="B2" s="69"/>
      <c r="C2" s="69"/>
      <c r="D2" s="69"/>
      <c r="E2" s="70" t="s">
        <v>70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13"/>
      <c r="AM2" s="13"/>
      <c r="AN2" s="13"/>
      <c r="AO2" s="13"/>
      <c r="AP2" s="14"/>
    </row>
    <row r="3" spans="1:42" s="9" customFormat="1" ht="15" customHeight="1">
      <c r="A3" s="72" t="s">
        <v>60</v>
      </c>
      <c r="B3" s="73"/>
      <c r="C3" s="73"/>
      <c r="D3" s="73"/>
      <c r="E3" s="74" t="s">
        <v>71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12"/>
      <c r="AM3" s="12"/>
      <c r="AN3" s="12"/>
      <c r="AO3" s="12"/>
      <c r="AP3" s="15"/>
    </row>
    <row r="4" spans="1:42" ht="15" customHeight="1">
      <c r="A4" s="66" t="s">
        <v>38</v>
      </c>
      <c r="B4" s="67"/>
      <c r="C4" s="67"/>
      <c r="D4" s="67"/>
      <c r="E4" s="78" t="s">
        <v>72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10"/>
      <c r="AM4" s="10"/>
      <c r="AN4" s="10"/>
      <c r="AO4" s="10"/>
      <c r="AP4" s="11"/>
    </row>
    <row r="5" spans="1:42" ht="15" customHeight="1">
      <c r="A5" s="66" t="s">
        <v>40</v>
      </c>
      <c r="B5" s="67"/>
      <c r="C5" s="67"/>
      <c r="D5" s="67"/>
      <c r="E5" s="78" t="s">
        <v>73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10"/>
      <c r="AM5" s="10"/>
      <c r="AN5" s="10"/>
      <c r="AO5" s="10"/>
      <c r="AP5" s="11"/>
    </row>
    <row r="6" spans="1:42" ht="15" customHeight="1" thickBot="1">
      <c r="A6" s="53"/>
      <c r="B6" s="54"/>
      <c r="C6" s="54"/>
      <c r="D6" s="54"/>
      <c r="E6" s="55" t="s">
        <v>100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24"/>
      <c r="AM6" s="24"/>
      <c r="AN6" s="24"/>
      <c r="AO6" s="24"/>
      <c r="AP6" s="25"/>
    </row>
    <row r="7" spans="1:42" s="9" customFormat="1" ht="15" customHeight="1">
      <c r="A7" s="90" t="s">
        <v>61</v>
      </c>
      <c r="B7" s="91"/>
      <c r="C7" s="91"/>
      <c r="D7" s="91"/>
      <c r="E7" s="92" t="s">
        <v>74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18"/>
      <c r="AM7" s="18"/>
      <c r="AN7" s="18"/>
      <c r="AO7" s="18"/>
      <c r="AP7" s="21"/>
    </row>
    <row r="8" spans="1:42" ht="15" customHeight="1">
      <c r="A8" s="66" t="s">
        <v>38</v>
      </c>
      <c r="B8" s="67"/>
      <c r="C8" s="67"/>
      <c r="D8" s="67"/>
      <c r="E8" s="78" t="s">
        <v>75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10"/>
      <c r="AM8" s="10"/>
      <c r="AN8" s="10"/>
      <c r="AO8" s="10"/>
      <c r="AP8" s="11"/>
    </row>
    <row r="9" spans="1:42" ht="15" customHeight="1">
      <c r="A9" s="66" t="s">
        <v>40</v>
      </c>
      <c r="B9" s="67"/>
      <c r="C9" s="67"/>
      <c r="D9" s="67"/>
      <c r="E9" s="78" t="s">
        <v>76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10"/>
      <c r="AM9" s="10"/>
      <c r="AN9" s="10"/>
      <c r="AO9" s="10"/>
      <c r="AP9" s="11"/>
    </row>
    <row r="10" spans="1:42" ht="15" customHeight="1" thickBot="1">
      <c r="A10" s="53"/>
      <c r="B10" s="54"/>
      <c r="C10" s="54"/>
      <c r="D10" s="54"/>
      <c r="E10" s="97" t="s">
        <v>100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4"/>
      <c r="AM10" s="24"/>
      <c r="AN10" s="24"/>
      <c r="AO10" s="24"/>
      <c r="AP10" s="25"/>
    </row>
    <row r="11" spans="1:42" s="9" customFormat="1" ht="15" customHeight="1">
      <c r="A11" s="90" t="s">
        <v>62</v>
      </c>
      <c r="B11" s="91"/>
      <c r="C11" s="91"/>
      <c r="D11" s="91"/>
      <c r="E11" s="92" t="s">
        <v>77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18"/>
      <c r="AM11" s="18"/>
      <c r="AN11" s="18"/>
      <c r="AO11" s="18"/>
      <c r="AP11" s="21"/>
    </row>
    <row r="12" spans="1:42" ht="15" customHeight="1">
      <c r="A12" s="66"/>
      <c r="B12" s="67"/>
      <c r="C12" s="67"/>
      <c r="D12" s="67"/>
      <c r="E12" s="78" t="s">
        <v>78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10"/>
      <c r="AM12" s="10"/>
      <c r="AN12" s="10"/>
      <c r="AO12" s="10"/>
      <c r="AP12" s="11"/>
    </row>
    <row r="13" spans="1:42" ht="15" customHeight="1">
      <c r="A13" s="66" t="s">
        <v>38</v>
      </c>
      <c r="B13" s="67"/>
      <c r="C13" s="67"/>
      <c r="D13" s="67"/>
      <c r="E13" s="78" t="s">
        <v>79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10"/>
      <c r="AM13" s="10"/>
      <c r="AN13" s="10"/>
      <c r="AO13" s="10"/>
      <c r="AP13" s="11"/>
    </row>
    <row r="14" spans="1:42" ht="15" customHeight="1">
      <c r="A14" s="117" t="s">
        <v>35</v>
      </c>
      <c r="B14" s="67"/>
      <c r="C14" s="67"/>
      <c r="D14" s="67"/>
      <c r="E14" s="78" t="s">
        <v>80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10"/>
      <c r="AM14" s="10"/>
      <c r="AN14" s="10"/>
      <c r="AO14" s="10"/>
      <c r="AP14" s="11"/>
    </row>
    <row r="15" spans="1:42" ht="15" customHeight="1" thickBot="1">
      <c r="A15" s="66" t="s">
        <v>40</v>
      </c>
      <c r="B15" s="67"/>
      <c r="C15" s="67"/>
      <c r="D15" s="67"/>
      <c r="E15" s="78" t="s">
        <v>81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10"/>
      <c r="AM15" s="10"/>
      <c r="AN15" s="10"/>
      <c r="AO15" s="10"/>
      <c r="AP15" s="11"/>
    </row>
    <row r="16" spans="1:42" s="9" customFormat="1" ht="15" customHeight="1">
      <c r="A16" s="72" t="s">
        <v>63</v>
      </c>
      <c r="B16" s="73"/>
      <c r="C16" s="73"/>
      <c r="D16" s="73"/>
      <c r="E16" s="74" t="s">
        <v>82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12"/>
      <c r="AM16" s="12"/>
      <c r="AN16" s="12"/>
      <c r="AO16" s="12"/>
      <c r="AP16" s="15"/>
    </row>
    <row r="17" spans="1:42" ht="15" customHeight="1">
      <c r="A17" s="66"/>
      <c r="B17" s="67"/>
      <c r="C17" s="67"/>
      <c r="D17" s="67"/>
      <c r="E17" s="89" t="s">
        <v>83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10"/>
      <c r="AM17" s="10"/>
      <c r="AN17" s="10"/>
      <c r="AO17" s="10"/>
      <c r="AP17" s="11"/>
    </row>
    <row r="18" spans="1:42" ht="15" customHeight="1">
      <c r="A18" s="66" t="s">
        <v>38</v>
      </c>
      <c r="B18" s="67"/>
      <c r="C18" s="67"/>
      <c r="D18" s="67"/>
      <c r="E18" s="78" t="s">
        <v>84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10"/>
      <c r="AM18" s="10"/>
      <c r="AN18" s="10"/>
      <c r="AO18" s="10"/>
      <c r="AP18" s="11"/>
    </row>
    <row r="19" spans="1:42" ht="15" customHeight="1">
      <c r="A19" s="66" t="s">
        <v>35</v>
      </c>
      <c r="B19" s="67"/>
      <c r="C19" s="67"/>
      <c r="D19" s="67"/>
      <c r="E19" s="78" t="s">
        <v>80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10"/>
      <c r="AM19" s="10"/>
      <c r="AN19" s="10"/>
      <c r="AO19" s="10"/>
      <c r="AP19" s="11"/>
    </row>
    <row r="20" spans="1:42" ht="15" customHeight="1" thickBot="1">
      <c r="A20" s="66" t="s">
        <v>40</v>
      </c>
      <c r="B20" s="67"/>
      <c r="C20" s="67"/>
      <c r="D20" s="67"/>
      <c r="E20" s="78" t="s">
        <v>81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10"/>
      <c r="AM20" s="10"/>
      <c r="AN20" s="10"/>
      <c r="AO20" s="10"/>
      <c r="AP20" s="11"/>
    </row>
    <row r="21" spans="1:42" s="9" customFormat="1" ht="15" customHeight="1" thickBot="1">
      <c r="A21" s="75" t="s">
        <v>64</v>
      </c>
      <c r="B21" s="76"/>
      <c r="C21" s="76"/>
      <c r="D21" s="76"/>
      <c r="E21" s="77" t="s">
        <v>85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22"/>
      <c r="AM21" s="22"/>
      <c r="AN21" s="22"/>
      <c r="AO21" s="22"/>
      <c r="AP21" s="23"/>
    </row>
    <row r="22" spans="1:42" s="9" customFormat="1" ht="15" customHeight="1">
      <c r="A22" s="72" t="s">
        <v>65</v>
      </c>
      <c r="B22" s="73"/>
      <c r="C22" s="73"/>
      <c r="D22" s="73"/>
      <c r="E22" s="74" t="s">
        <v>86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12"/>
      <c r="AM22" s="12"/>
      <c r="AN22" s="12"/>
      <c r="AO22" s="12"/>
      <c r="AP22" s="15"/>
    </row>
    <row r="23" spans="1:42" ht="15" customHeight="1">
      <c r="A23" s="66" t="s">
        <v>38</v>
      </c>
      <c r="B23" s="67"/>
      <c r="C23" s="67"/>
      <c r="D23" s="67"/>
      <c r="E23" s="78" t="s">
        <v>87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10"/>
      <c r="AM23" s="10"/>
      <c r="AN23" s="10"/>
      <c r="AO23" s="10"/>
      <c r="AP23" s="11"/>
    </row>
    <row r="24" spans="1:42" ht="15" customHeight="1" thickBot="1">
      <c r="A24" s="66" t="s">
        <v>40</v>
      </c>
      <c r="B24" s="67"/>
      <c r="C24" s="67"/>
      <c r="D24" s="67"/>
      <c r="E24" s="78" t="s">
        <v>88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10"/>
      <c r="AM24" s="10"/>
      <c r="AN24" s="10"/>
      <c r="AO24" s="10"/>
      <c r="AP24" s="11"/>
    </row>
    <row r="25" spans="1:42" s="9" customFormat="1" ht="15" customHeight="1" thickBot="1">
      <c r="A25" s="75" t="s">
        <v>66</v>
      </c>
      <c r="B25" s="76"/>
      <c r="C25" s="76"/>
      <c r="D25" s="76"/>
      <c r="E25" s="96" t="s">
        <v>89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22"/>
      <c r="AM25" s="22"/>
      <c r="AN25" s="22"/>
      <c r="AO25" s="22"/>
      <c r="AP25" s="23"/>
    </row>
    <row r="26" spans="1:42" s="9" customFormat="1" ht="15" customHeight="1">
      <c r="A26" s="75" t="s">
        <v>67</v>
      </c>
      <c r="B26" s="76"/>
      <c r="C26" s="76"/>
      <c r="D26" s="76"/>
      <c r="E26" s="77" t="s">
        <v>90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22"/>
      <c r="AM26" s="22"/>
      <c r="AN26" s="22"/>
      <c r="AO26" s="22"/>
      <c r="AP26" s="23"/>
    </row>
    <row r="27" spans="1:42" ht="15" customHeight="1" thickBot="1">
      <c r="A27" s="53"/>
      <c r="B27" s="54"/>
      <c r="C27" s="54"/>
      <c r="D27" s="54"/>
      <c r="E27" s="55" t="s">
        <v>80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24"/>
      <c r="AM27" s="24"/>
      <c r="AN27" s="24"/>
      <c r="AO27" s="24"/>
      <c r="AP27" s="25"/>
    </row>
    <row r="28" spans="1:42" s="9" customFormat="1" ht="12.75">
      <c r="A28" s="127" t="s">
        <v>67</v>
      </c>
      <c r="B28" s="128"/>
      <c r="C28" s="128"/>
      <c r="D28" s="129"/>
      <c r="E28" s="115" t="s">
        <v>95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44">
        <f>Лист1!AL22+Лист1!AL43+Лист2!AL5+Лист2!AL8+Лист2!AL11+Лист2!AL21+Лист2!AL24+Лист2!AL25</f>
        <v>107.363</v>
      </c>
      <c r="AM28" s="133">
        <f>Лист1!AM22+Лист1!AM43+Лист2!AM5+Лист2!AM8+Лист2!AM11+Лист2!AM21+Лист2!AM24+Лист2!AM25</f>
        <v>115.11588</v>
      </c>
      <c r="AN28" s="133">
        <f>Лист1!AN22+Лист1!AN43+Лист2!AN5+Лист2!AN8+Лист2!AN11+Лист2!AN21+Лист2!AN24+Лист2!AN25</f>
        <v>120.87167400000001</v>
      </c>
      <c r="AO28" s="133">
        <f>Лист1!AO22+Лист1!AO43+Лист2!AO5+Лист2!AO8+Лист2!AO11+Лист2!AO21+Лист2!AO24+Лист2!AO25</f>
        <v>126.91525770000001</v>
      </c>
      <c r="AP28" s="140">
        <f>Лист1!AP22+Лист1!AP43+Лист2!AP5+Лист2!AP8+Лист2!AP11+Лист2!AP21+Лист2!AP24+Лист2!AP25</f>
        <v>133.261020585</v>
      </c>
    </row>
    <row r="29" spans="1:42" s="9" customFormat="1" ht="12.75">
      <c r="A29" s="107"/>
      <c r="B29" s="108"/>
      <c r="C29" s="108"/>
      <c r="D29" s="109"/>
      <c r="E29" s="98" t="s">
        <v>105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45"/>
      <c r="AM29" s="125"/>
      <c r="AN29" s="125"/>
      <c r="AO29" s="125"/>
      <c r="AP29" s="137"/>
    </row>
    <row r="30" spans="1:42" s="9" customFormat="1" ht="13.5" thickBot="1">
      <c r="A30" s="130"/>
      <c r="B30" s="131"/>
      <c r="C30" s="131"/>
      <c r="D30" s="132"/>
      <c r="E30" s="135" t="s">
        <v>97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42"/>
      <c r="AL30" s="146"/>
      <c r="AM30" s="134"/>
      <c r="AN30" s="134"/>
      <c r="AO30" s="134"/>
      <c r="AP30" s="141"/>
    </row>
    <row r="31" spans="1:42" s="9" customFormat="1" ht="12.75">
      <c r="A31" s="107" t="s">
        <v>68</v>
      </c>
      <c r="B31" s="108"/>
      <c r="C31" s="108"/>
      <c r="D31" s="109"/>
      <c r="E31" s="113" t="s">
        <v>98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145">
        <f>Лист1!AL27-Лист1!AL48+Лист2!AL4+Лист2!AL9+Лист2!AL11+Лист1!AL54+Лист2!AL16+Лист2!AL23+Лист2!AL26</f>
        <v>107.363</v>
      </c>
      <c r="AM31" s="125">
        <f>Лист1!AM27-Лист1!AM48+Лист2!AM4+Лист2!AM9+Лист2!AM11+Лист1!AM54+Лист2!AM16+Лист2!AM23+Лист2!AM26</f>
        <v>115.11588</v>
      </c>
      <c r="AN31" s="125">
        <f>Лист1!AN27-Лист1!AN48+Лист2!AN4+Лист2!AN9+Лист2!AN11+Лист1!AN54+Лист2!AN16+Лист2!AN23+Лист2!AN26</f>
        <v>120.87167400000001</v>
      </c>
      <c r="AO31" s="125">
        <f>Лист1!AO27-Лист1!AO48+Лист2!AO4+Лист2!AO9+Лист2!AO11+Лист1!AO54+Лист2!AO16+Лист2!AO23+Лист2!AO26</f>
        <v>126.91525770000001</v>
      </c>
      <c r="AP31" s="137">
        <f>Лист1!AP27-Лист1!AP48+Лист2!AP4+Лист2!AP9+Лист2!AP11+Лист1!AP54+Лист2!AP16+Лист2!AP23+Лист2!AP26</f>
        <v>133.261020585</v>
      </c>
    </row>
    <row r="32" spans="1:42" s="9" customFormat="1" ht="12.75">
      <c r="A32" s="107"/>
      <c r="B32" s="108"/>
      <c r="C32" s="108"/>
      <c r="D32" s="109"/>
      <c r="E32" s="98" t="s">
        <v>106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145"/>
      <c r="AM32" s="125"/>
      <c r="AN32" s="125"/>
      <c r="AO32" s="125"/>
      <c r="AP32" s="137"/>
    </row>
    <row r="33" spans="1:42" s="9" customFormat="1" ht="12.75">
      <c r="A33" s="110"/>
      <c r="B33" s="111"/>
      <c r="C33" s="111"/>
      <c r="D33" s="112"/>
      <c r="E33" s="114" t="s">
        <v>99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143"/>
      <c r="AL33" s="147"/>
      <c r="AM33" s="126"/>
      <c r="AN33" s="126"/>
      <c r="AO33" s="126"/>
      <c r="AP33" s="138"/>
    </row>
    <row r="34" spans="1:42" s="9" customFormat="1" ht="12.75">
      <c r="A34" s="104"/>
      <c r="B34" s="105"/>
      <c r="C34" s="105"/>
      <c r="D34" s="106"/>
      <c r="E34" s="118" t="s">
        <v>101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48">
        <f>AL28-AL31</f>
        <v>0</v>
      </c>
      <c r="AM34" s="120">
        <f>AM28-AM31</f>
        <v>0</v>
      </c>
      <c r="AN34" s="120">
        <f>AN28-AN31</f>
        <v>0</v>
      </c>
      <c r="AO34" s="120">
        <f>AO28-AO31</f>
        <v>0</v>
      </c>
      <c r="AP34" s="139">
        <f>AP28-AP31</f>
        <v>0</v>
      </c>
    </row>
    <row r="35" spans="1:42" s="9" customFormat="1" ht="13.5" thickBot="1">
      <c r="A35" s="107"/>
      <c r="B35" s="108"/>
      <c r="C35" s="108"/>
      <c r="D35" s="109"/>
      <c r="E35" s="121" t="s">
        <v>102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13"/>
      <c r="AL35" s="149"/>
      <c r="AM35" s="150"/>
      <c r="AN35" s="150"/>
      <c r="AO35" s="150"/>
      <c r="AP35" s="151"/>
    </row>
    <row r="36" spans="1:42" ht="13.5" thickBot="1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4"/>
    </row>
    <row r="37" spans="1:42" s="9" customFormat="1" ht="15" customHeight="1">
      <c r="A37" s="90"/>
      <c r="B37" s="91"/>
      <c r="C37" s="91"/>
      <c r="D37" s="91"/>
      <c r="E37" s="92" t="s">
        <v>91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18"/>
      <c r="AM37" s="18"/>
      <c r="AN37" s="18"/>
      <c r="AO37" s="18"/>
      <c r="AP37" s="21"/>
    </row>
    <row r="38" spans="1:42" ht="15" customHeight="1">
      <c r="A38" s="66" t="s">
        <v>38</v>
      </c>
      <c r="B38" s="67"/>
      <c r="C38" s="67"/>
      <c r="D38" s="67"/>
      <c r="E38" s="78" t="s">
        <v>94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10"/>
      <c r="AM38" s="10"/>
      <c r="AN38" s="10"/>
      <c r="AO38" s="10"/>
      <c r="AP38" s="11"/>
    </row>
    <row r="39" spans="1:42" ht="15" customHeight="1">
      <c r="A39" s="66" t="s">
        <v>40</v>
      </c>
      <c r="B39" s="67"/>
      <c r="C39" s="67"/>
      <c r="D39" s="67"/>
      <c r="E39" s="78" t="s">
        <v>92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10"/>
      <c r="AM39" s="10"/>
      <c r="AN39" s="10"/>
      <c r="AO39" s="10"/>
      <c r="AP39" s="11"/>
    </row>
    <row r="40" spans="1:42" ht="15" customHeight="1" thickBot="1">
      <c r="A40" s="53" t="s">
        <v>41</v>
      </c>
      <c r="B40" s="54"/>
      <c r="C40" s="54"/>
      <c r="D40" s="54"/>
      <c r="E40" s="55" t="s">
        <v>93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24"/>
      <c r="AM40" s="24"/>
      <c r="AN40" s="24"/>
      <c r="AO40" s="24"/>
      <c r="AP40" s="25"/>
    </row>
    <row r="42" spans="1:1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="2" customFormat="1" ht="11.25">
      <c r="A43" s="8" t="s">
        <v>103</v>
      </c>
    </row>
  </sheetData>
  <sheetProtection/>
  <mergeCells count="89">
    <mergeCell ref="AO34:AO35"/>
    <mergeCell ref="AP34:AP35"/>
    <mergeCell ref="AM28:AM30"/>
    <mergeCell ref="AN28:AN30"/>
    <mergeCell ref="AO28:AO30"/>
    <mergeCell ref="AP28:AP30"/>
    <mergeCell ref="AM31:AM33"/>
    <mergeCell ref="AN31:AN33"/>
    <mergeCell ref="A38:D38"/>
    <mergeCell ref="E38:AK38"/>
    <mergeCell ref="A37:D37"/>
    <mergeCell ref="E37:AK37"/>
    <mergeCell ref="AM34:AM35"/>
    <mergeCell ref="AN34:AN35"/>
    <mergeCell ref="E27:AK27"/>
    <mergeCell ref="A22:D22"/>
    <mergeCell ref="E22:AK22"/>
    <mergeCell ref="A23:D23"/>
    <mergeCell ref="AO31:AO33"/>
    <mergeCell ref="AP31:AP33"/>
    <mergeCell ref="E15:AK15"/>
    <mergeCell ref="A21:D21"/>
    <mergeCell ref="E21:AK21"/>
    <mergeCell ref="A20:D20"/>
    <mergeCell ref="E20:AK20"/>
    <mergeCell ref="A19:D19"/>
    <mergeCell ref="E19:AK19"/>
    <mergeCell ref="A36:AP36"/>
    <mergeCell ref="AL31:AL33"/>
    <mergeCell ref="A28:D30"/>
    <mergeCell ref="AL28:AL30"/>
    <mergeCell ref="E30:AK30"/>
    <mergeCell ref="A18:D18"/>
    <mergeCell ref="E18:AK18"/>
    <mergeCell ref="A24:D24"/>
    <mergeCell ref="E24:AK24"/>
    <mergeCell ref="A27:D27"/>
    <mergeCell ref="E33:AK33"/>
    <mergeCell ref="E28:AK28"/>
    <mergeCell ref="A14:D14"/>
    <mergeCell ref="E14:AK14"/>
    <mergeCell ref="E34:AK34"/>
    <mergeCell ref="AL34:AL35"/>
    <mergeCell ref="E35:AK35"/>
    <mergeCell ref="A17:D17"/>
    <mergeCell ref="E17:AK17"/>
    <mergeCell ref="A15:D15"/>
    <mergeCell ref="A1:D1"/>
    <mergeCell ref="E1:AK1"/>
    <mergeCell ref="A2:D2"/>
    <mergeCell ref="E2:AK2"/>
    <mergeCell ref="E5:AK5"/>
    <mergeCell ref="A4:D4"/>
    <mergeCell ref="A3:D3"/>
    <mergeCell ref="E7:AK7"/>
    <mergeCell ref="A6:D6"/>
    <mergeCell ref="E6:AK6"/>
    <mergeCell ref="A5:D5"/>
    <mergeCell ref="E29:AK29"/>
    <mergeCell ref="A26:D26"/>
    <mergeCell ref="E26:AK26"/>
    <mergeCell ref="E3:AK3"/>
    <mergeCell ref="A13:D13"/>
    <mergeCell ref="A7:D7"/>
    <mergeCell ref="E11:AK11"/>
    <mergeCell ref="A10:D10"/>
    <mergeCell ref="E10:AK10"/>
    <mergeCell ref="A9:D9"/>
    <mergeCell ref="E4:AK4"/>
    <mergeCell ref="A11:D11"/>
    <mergeCell ref="A25:D25"/>
    <mergeCell ref="E25:AK25"/>
    <mergeCell ref="E23:AK23"/>
    <mergeCell ref="E9:AK9"/>
    <mergeCell ref="A8:D8"/>
    <mergeCell ref="E8:AK8"/>
    <mergeCell ref="E13:AK13"/>
    <mergeCell ref="A16:D16"/>
    <mergeCell ref="E16:AK16"/>
    <mergeCell ref="A40:D40"/>
    <mergeCell ref="E40:AK40"/>
    <mergeCell ref="A39:D39"/>
    <mergeCell ref="E39:AK39"/>
    <mergeCell ref="A12:D12"/>
    <mergeCell ref="E12:AK12"/>
    <mergeCell ref="A34:D35"/>
    <mergeCell ref="A31:D33"/>
    <mergeCell ref="E31:AK31"/>
    <mergeCell ref="E32:AK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Елена Эдуардовна Дубинина</cp:lastModifiedBy>
  <cp:lastPrinted>2017-02-20T05:43:54Z</cp:lastPrinted>
  <dcterms:created xsi:type="dcterms:W3CDTF">2004-06-16T07:44:42Z</dcterms:created>
  <dcterms:modified xsi:type="dcterms:W3CDTF">2017-03-09T02:47:39Z</dcterms:modified>
  <cp:category/>
  <cp:version/>
  <cp:contentType/>
  <cp:contentStatus/>
</cp:coreProperties>
</file>